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tpa10.rsv.se\anv_a$\AWTJ\ARKIV\"/>
    </mc:Choice>
  </mc:AlternateContent>
  <bookViews>
    <workbookView xWindow="0" yWindow="0" windowWidth="23250" windowHeight="9180"/>
  </bookViews>
  <sheets>
    <sheet name="1. Beställning" sheetId="1" r:id="rId1"/>
    <sheet name="Hjälp med beställning" sheetId="3" r:id="rId2"/>
  </sheets>
  <definedNames>
    <definedName name="_xlnm._FilterDatabase" localSheetId="0" hidden="1">'1. Beställning'!$B$8:$D$24</definedName>
    <definedName name="_xlnm._FilterDatabase" localSheetId="1" hidden="1">'Hjälp med beställning'!$B$6:$E$22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3" l="1"/>
  <c r="D22" i="3"/>
  <c r="D21" i="3"/>
  <c r="F21" i="3" s="1"/>
  <c r="D20" i="3"/>
  <c r="F20" i="3" s="1"/>
  <c r="D19" i="3"/>
  <c r="F19" i="3" s="1"/>
  <c r="F18" i="3"/>
  <c r="D18" i="3"/>
  <c r="D17" i="3"/>
  <c r="F17" i="3" s="1"/>
  <c r="D16" i="3"/>
  <c r="F16" i="3" s="1"/>
  <c r="D15" i="3"/>
  <c r="F15" i="3" s="1"/>
  <c r="F14" i="3"/>
  <c r="D14" i="3"/>
  <c r="D13" i="3"/>
  <c r="F13" i="3" s="1"/>
  <c r="D12" i="3"/>
  <c r="F12" i="3" s="1"/>
  <c r="D11" i="3"/>
  <c r="F11" i="3" s="1"/>
  <c r="F10" i="3"/>
  <c r="D10" i="3"/>
  <c r="D9" i="3"/>
  <c r="F9" i="3" s="1"/>
  <c r="D8" i="3"/>
  <c r="F8" i="3" s="1"/>
  <c r="D7" i="3"/>
  <c r="F7" i="3" s="1"/>
</calcChain>
</file>

<file path=xl/sharedStrings.xml><?xml version="1.0" encoding="utf-8"?>
<sst xmlns="http://schemas.openxmlformats.org/spreadsheetml/2006/main" count="89" uniqueCount="68">
  <si>
    <t>Valkuvert</t>
  </si>
  <si>
    <t>Produktnummer</t>
  </si>
  <si>
    <t>Adress:</t>
  </si>
  <si>
    <t>Postnummer:</t>
  </si>
  <si>
    <t>Stad:</t>
  </si>
  <si>
    <t>Finns lastkaj (ja/nej)</t>
  </si>
  <si>
    <t>Kommentar från Valmyndigheten</t>
  </si>
  <si>
    <t>Antal som beställs (skriv ut antalet)</t>
  </si>
  <si>
    <t>Produkt</t>
  </si>
  <si>
    <t>Valkasse röd (uppsamlingskasse)</t>
  </si>
  <si>
    <t>Valsigill</t>
  </si>
  <si>
    <t>Minsta beställning är 10 stycken. Förseglingar (vita plastplomber) används för att bland annat försegla valurnan och uppsamlingslådan vid röstmottagningen.</t>
  </si>
  <si>
    <t>Plomber</t>
  </si>
  <si>
    <t>Omslagskartong för förtidröster</t>
  </si>
  <si>
    <t>Ytterkuvert för budröst</t>
  </si>
  <si>
    <t xml:space="preserve">Avprickningslinjal </t>
  </si>
  <si>
    <t>En linjal i kartong med utstansad rad för röstlängden för att underlätta avprickningen.</t>
  </si>
  <si>
    <t>Valkuvert används av väljare när de röstar. En valsedel per valkuvert och ett valkuvert per val. Minsta beställning är 1000 stycken (motsvarar 1 kartong)</t>
  </si>
  <si>
    <t>Förseglingar (röd säkerhetstejp) används av valnämnden för att försegla bland annat omslagskartonger som lämnas över till vallokalerna. Två sigill behövs till varje kartong. Kan även användas vid andra tillfällen om något behöver förslutas säkert. Kommer i förpackning om 50 stycken per rulle. Beställ antal rullar.</t>
  </si>
  <si>
    <t xml:space="preserve">Väljare som röstar med bud lägger sina valkuvert i ett ytterkuvert. Vid kommunala folkomröstningar erbjuder inte Valmyndigheten färdigpackade budröstningssatser. Minsta beställning är 1000 stycken (motsvarar 1 kartong). </t>
  </si>
  <si>
    <t>Leveransadress och kontaktuppgifter</t>
  </si>
  <si>
    <t>Övrig kommentar:</t>
  </si>
  <si>
    <t>Kontaktperson (för- och efternamn):</t>
  </si>
  <si>
    <t>Väst - ordförande strl M</t>
  </si>
  <si>
    <t>Väst - ordförande strl XL</t>
  </si>
  <si>
    <t>Väst - röstmottagare strl M</t>
  </si>
  <si>
    <t>Väst - röstmottagare strl XL</t>
  </si>
  <si>
    <t>Väst till ordförande i vallokal i storlek medium.</t>
  </si>
  <si>
    <t>Väst till ordförande i vallokal i storlek extra large</t>
  </si>
  <si>
    <t>Väst till röstmottagare på röstmottagningställe i storlek medium.</t>
  </si>
  <si>
    <t>Nyckelband för namnskylt</t>
  </si>
  <si>
    <t>Nyckelband för namnskylt. Används av röstmottagare på röstmottagningsställe. "Röstmottagare" är tryckt på nyckelbandet.</t>
  </si>
  <si>
    <t>Fönsterkuvert för förtidsröster</t>
  </si>
  <si>
    <t>Beställnings- och fakturaunderlag vid kommunala folkomröstningar</t>
  </si>
  <si>
    <t>1. Beställning av valmaterial</t>
  </si>
  <si>
    <t>Omslag för valsedlar</t>
  </si>
  <si>
    <t xml:space="preserve">Omslag för förtidsröster/budröst </t>
  </si>
  <si>
    <t>Antal valdistrikt (fyll i)</t>
  </si>
  <si>
    <t>Antal röstningslokaler (fyll i)</t>
  </si>
  <si>
    <t>Antal röstberättigade (fyll i)</t>
  </si>
  <si>
    <t>Föreslaget antal (automatiskt)</t>
  </si>
  <si>
    <t>Antal i kommunens egna lager 
(fyll i)</t>
  </si>
  <si>
    <t>Förslag till beställning (automatiskt)</t>
  </si>
  <si>
    <t>Kommunens beställning (fyll i)</t>
  </si>
  <si>
    <t>Två styck per valdistrikt. Avprickningslinjalen är i kartong. Linjalen används av röstmottagare för att pricka av väljare i röstlängden.</t>
  </si>
  <si>
    <t>Föreslaget antal är 0,5 per röstberättigad. Vid tidigare val har cirka 39 procent av väljarna förtidsröstat vilket ger ett överskott av kuvert. Säkerställ att klistret håller på lagerhållna kuvert. Fönsterkuvertet används vid förtidsröstningen. Röstmottagaren lägger väljarens valkuvert och röstkort i fönsterkuvertet.</t>
  </si>
  <si>
    <t>Föreslaget antal är 7 per valdistrikt. Detta eftersom produkten kan användas av röstmottagare i såväl röstningslokal som vallokal. På nyckelbandet står det ”Röstmottagare” och kan användas för att identifiera röstmottagare.</t>
  </si>
  <si>
    <t xml:space="preserve">Föreslaget antal är 0,02 per röstberättigad. Det föreslagna antalet tar höjd för att omslaget används i valdistrikten till uppsamlingskassen (fyra stycken per kasse och distrikt). Omslaget har en ny färg för att skilja från omslaget för valsedlar. Hur många omslag för förtidsröster som behövs beror på valnämndens rutiner vid förtidsröstningen. </t>
  </si>
  <si>
    <t>Förslaget antal är 24 omslag per valdistrikt. Omslaget är oförändrat från föregående val. Eventuella överskott kan användas till nästa val.</t>
  </si>
  <si>
    <t>Föreslaget antal är 2 kartonger per valdistrikt. Det föreslagna antalet har höjts eftersom att fler valdistrikt kan behöva flera kartonger med förtidsröster levererade till vallokalerna jämfört än med tidigare val.</t>
  </si>
  <si>
    <t>Förslaget är 20 styck per röstningslokal. Antal plomber är uträknade efter antal röstningslokaler. Tanken är att de används för att försegla uppsamlingslådan under 19 dagar av förtidsröstning inklusive valdagen (plus 1 extra i reserv).</t>
  </si>
  <si>
    <t>Valkasse - grön/vit/blå/gul</t>
  </si>
  <si>
    <t xml:space="preserve">I valkassen samlas omslag för valsedlar för det valet. Valkasse för riksdag (gul), kommunfullmäktige (vita), regionfullmäktige (blå) och Europaparlamentet (grön) är beräknade på 2,4 per valdistrikt. </t>
  </si>
  <si>
    <t>Den röda uppsamlingskassen används i valdistrikten på valdagen och på uppsamlingsräkningen. Omslag för förtidsröster och röstlängden läggs i uppsamlingskassen. Beräkningsgrunden är tre stycken per valdistrikt. Uppsamlingskassen kan förslutas och flera behövs då till valnämnden mottagning.</t>
  </si>
  <si>
    <t>Förslaget är en stycken per röstberättigad. Kuvertet för valsedeln. De flesta valnämnder har lager av valkuvert och valdeltagandet är inte 100 procent. Vid val till Europaparlamentet beräknas ett kuvert per röstberättigad.</t>
  </si>
  <si>
    <t>Antal sigill är uträknade efter antal valdistrikt. Varje valnämnd får en rekommendation på åtta stycken sigill per valdistrikt. Sigill skickas på en rulle med 50 sigill. Beställs 1 rulle kommer 50 sigill att levereras, 2 rullar är 100 sigill osv.</t>
  </si>
  <si>
    <t>0,3 av varje storlek föreslås per valdistrikt (avrundat totalt två stycken per valdistrikt).Vit väst med tryck ”Ordförande” på ryggen.  Kan användas av ordförande och vice ordförande i vallokal. Notera att det blir 6 västar totalt (röstmottagare plus ordförande) per valdistrikt. De flesta kommunerna har kvar västar från föregående val, se över hur många som behöver beställas för att komplettera.</t>
  </si>
  <si>
    <t xml:space="preserve">0,3 av varje storlek föreslås per valdistrikt (avrundat totalt två stycken per valdistrikt).Vit väst med tryck ”Ordförande” på ryggen.  Kan användas av ordförande och vice ordförande i vallokal. Notera att det blir 6 västar totalt (röstmottagare plus ordförande) per valdistrikt. De flesta kommunerna har kvar västar från föregående val, se över hur många som behöver beställas för att komplettera. </t>
  </si>
  <si>
    <t xml:space="preserve">Förslaget är 2 per valdistrikt (av varje storlek, totalt 4 styck). Vit väst med tryck ”Röstmottagare” på ryggen. Kan användas av röstmottagare i röstnings- och i vallokal. De flesta kommunerna har kvar västar från föregående val, se över hur många som behöver beställas för att komplettera. </t>
  </si>
  <si>
    <t xml:space="preserve">Förslaget är 0,02 per röstberättigad. Kuvert som budröst läggs i för att lämnas in till röstmottagningsstället. Ytterkuverten är valneutrala och kan användas vid nästkommande val. </t>
  </si>
  <si>
    <t xml:space="preserve">Fönsterkuvertet används vid förtidsröstningen. I kuvertet läggs väljarens röstkort och valkuvert. Minsta beställning är 1000 stycken (motsvarar 1 kartong). </t>
  </si>
  <si>
    <t xml:space="preserve">Omslaget används till exempel under förtidsröstningsperioden för transport av förtidsröster, till den röda uppsamlingskassen på valdagen samt under ev. uppsamlingsräkning. Används även för felaktigt iordninggjorda och för godkända ytterkuvert för budröst. </t>
  </si>
  <si>
    <t xml:space="preserve">Omslaget används på valdagen i vallokal samt under uppsamlingsräkningen. Valsedlar läggs i omslag som sen läggs i valkassen. </t>
  </si>
  <si>
    <t xml:space="preserve">Används för att förvara fönsterkuvert för förtidsröster. </t>
  </si>
  <si>
    <t>Den röda kassen är uppsamlingskassen. En uppsamligskasse behövs till varje vallokal och en till mottagningen. Valkassar används även till evenutell uppsamlingsräkning.</t>
  </si>
  <si>
    <t>Mobilnummer för PostNord vid leverans:</t>
  </si>
  <si>
    <r>
      <rPr>
        <b/>
        <sz val="12"/>
        <color theme="1"/>
        <rFont val="Calibri"/>
        <family val="2"/>
        <scheme val="minor"/>
      </rPr>
      <t>Instruktion:</t>
    </r>
    <r>
      <rPr>
        <sz val="12"/>
        <color theme="1"/>
        <rFont val="Calibri"/>
        <family val="2"/>
        <scheme val="minor"/>
      </rPr>
      <t xml:space="preserve"> Fyll i antal som önskas beställa, leveransadress och kontaktuppgifter. Kom ihåg att kommunen kan använda samtligt material som finns i lager. Valmyndigheten producerar inte nya utgåvor för en folkomröstning. </t>
    </r>
  </si>
  <si>
    <r>
      <rPr>
        <b/>
        <sz val="12"/>
        <color theme="1"/>
        <rFont val="Calibri"/>
        <family val="2"/>
        <scheme val="minor"/>
      </rPr>
      <t>Instruktion:</t>
    </r>
    <r>
      <rPr>
        <sz val="12"/>
        <color theme="1"/>
        <rFont val="Calibri"/>
        <family val="2"/>
        <scheme val="minor"/>
      </rPr>
      <t xml:space="preserve"> Blad 1 används för att beställa valmaterial inför en kommunal folkomröstning som inte sammanfaller med ett allmänt val. Bladet "Hjälp vid beställning" används som stöd vid behov. Fyll i fälten med rosa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</si>
</sst>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b/>
      <sz val="20"/>
      <color theme="1"/>
      <name val="Calibri"/>
      <family val="2"/>
      <scheme val="minor"/>
    </font>
    <font>
      <sz val="20"/>
      <color theme="1"/>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1"/>
      <color theme="1"/>
      <name val="Calibri"/>
      <family val="2"/>
      <scheme val="minor"/>
    </font>
    <font>
      <b/>
      <sz val="14"/>
      <color theme="1"/>
      <name val="Calibri"/>
      <family val="2"/>
      <scheme val="minor"/>
    </font>
    <font>
      <b/>
      <sz val="12"/>
      <color rgb="FFFF00FF"/>
      <name val="Calibri"/>
      <family val="2"/>
      <scheme val="minor"/>
    </font>
    <font>
      <b/>
      <sz val="22"/>
      <color theme="1"/>
      <name val="Calibri"/>
      <family val="2"/>
      <scheme val="minor"/>
    </font>
    <font>
      <sz val="11"/>
      <color theme="1"/>
      <name val="Calibri"/>
      <family val="2"/>
      <scheme val="minor"/>
    </font>
    <font>
      <b/>
      <sz val="14"/>
      <color rgb="FFFF00FF"/>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37">
    <xf numFmtId="0" fontId="0" fillId="0" borderId="0" xfId="0"/>
    <xf numFmtId="0" fontId="1" fillId="0" borderId="0" xfId="0" applyFont="1" applyBorder="1" applyAlignment="1"/>
    <xf numFmtId="0" fontId="2" fillId="0" borderId="0" xfId="0" applyFont="1" applyBorder="1" applyAlignment="1">
      <alignment horizontal="center" wrapText="1"/>
    </xf>
    <xf numFmtId="0" fontId="2" fillId="0" borderId="0" xfId="0" applyFont="1" applyBorder="1" applyAlignment="1">
      <alignment wrapText="1"/>
    </xf>
    <xf numFmtId="0" fontId="5" fillId="0" borderId="0" xfId="0" applyFont="1" applyBorder="1" applyAlignment="1">
      <alignment wrapText="1"/>
    </xf>
    <xf numFmtId="0" fontId="7" fillId="0" borderId="0"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5" fillId="0" borderId="0" xfId="0" applyFont="1" applyBorder="1" applyAlignment="1">
      <alignment vertical="top" wrapText="1"/>
    </xf>
    <xf numFmtId="0" fontId="8" fillId="0" borderId="0" xfId="0" applyFont="1" applyBorder="1" applyAlignment="1">
      <alignment horizontal="left" wrapText="1"/>
    </xf>
    <xf numFmtId="0" fontId="4" fillId="0" borderId="0" xfId="0" applyFont="1" applyBorder="1" applyAlignment="1"/>
    <xf numFmtId="0" fontId="0" fillId="0" borderId="0" xfId="0" applyAlignment="1">
      <alignment vertical="center" wrapText="1"/>
    </xf>
    <xf numFmtId="0" fontId="11" fillId="0" borderId="0" xfId="0" applyFont="1" applyBorder="1" applyAlignment="1"/>
    <xf numFmtId="0" fontId="5" fillId="0" borderId="0" xfId="0" applyFont="1" applyBorder="1" applyAlignment="1">
      <alignment vertical="center" wrapText="1"/>
    </xf>
    <xf numFmtId="0" fontId="0" fillId="0" borderId="0" xfId="0" applyAlignment="1">
      <alignment vertical="center" wrapText="1"/>
    </xf>
    <xf numFmtId="164" fontId="5" fillId="0" borderId="1" xfId="1" applyNumberFormat="1" applyFont="1" applyBorder="1" applyAlignment="1">
      <alignment horizontal="left" wrapText="1"/>
    </xf>
    <xf numFmtId="0" fontId="0" fillId="0" borderId="0" xfId="0" applyBorder="1" applyAlignment="1">
      <alignment vertical="center" wrapText="1"/>
    </xf>
    <xf numFmtId="0" fontId="9" fillId="2"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164" fontId="5" fillId="3" borderId="1" xfId="1" applyNumberFormat="1" applyFont="1" applyFill="1" applyBorder="1" applyAlignment="1">
      <alignment horizontal="left" wrapText="1"/>
    </xf>
    <xf numFmtId="0" fontId="6" fillId="3" borderId="1" xfId="0" applyFont="1" applyFill="1" applyBorder="1" applyAlignment="1">
      <alignment vertical="top" wrapText="1"/>
    </xf>
    <xf numFmtId="3" fontId="5" fillId="3" borderId="1"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13" fillId="3" borderId="1" xfId="0" applyFont="1" applyFill="1" applyBorder="1" applyAlignment="1">
      <alignment horizontal="left" vertical="center" wrapText="1"/>
    </xf>
    <xf numFmtId="0" fontId="5" fillId="3" borderId="1" xfId="0" applyFont="1" applyFill="1" applyBorder="1" applyAlignment="1">
      <alignment vertical="top" wrapText="1"/>
    </xf>
    <xf numFmtId="0" fontId="6" fillId="0" borderId="1" xfId="0" applyFont="1" applyFill="1" applyBorder="1" applyAlignment="1">
      <alignment horizontal="center" vertical="top" wrapText="1"/>
    </xf>
    <xf numFmtId="3" fontId="5"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6" fillId="0" borderId="1" xfId="0" applyFont="1" applyFill="1" applyBorder="1" applyAlignment="1">
      <alignment horizontal="center" wrapText="1"/>
    </xf>
    <xf numFmtId="0" fontId="4" fillId="2" borderId="1" xfId="0" applyFont="1" applyFill="1" applyBorder="1" applyAlignment="1">
      <alignment wrapText="1"/>
    </xf>
    <xf numFmtId="0" fontId="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0" fillId="3" borderId="1" xfId="0" applyFont="1" applyFill="1" applyBorder="1" applyAlignment="1">
      <alignment wrapText="1"/>
    </xf>
    <xf numFmtId="0" fontId="5" fillId="0" borderId="1" xfId="0" applyFont="1" applyFill="1" applyBorder="1" applyAlignment="1">
      <alignment horizontal="left"/>
    </xf>
    <xf numFmtId="0" fontId="5" fillId="0" borderId="0" xfId="0" applyFont="1" applyBorder="1" applyAlignment="1">
      <alignment vertical="center" wrapText="1"/>
    </xf>
    <xf numFmtId="0" fontId="0" fillId="0" borderId="0" xfId="0" applyAlignment="1">
      <alignment vertical="center" wrapText="1"/>
    </xf>
  </cellXfs>
  <cellStyles count="2">
    <cellStyle name="Normal" xfId="0" builtinId="0"/>
    <cellStyle name="Tusental" xfId="1" builtin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892969</xdr:colOff>
      <xdr:row>1</xdr:row>
      <xdr:rowOff>202406</xdr:rowOff>
    </xdr:from>
    <xdr:to>
      <xdr:col>11</xdr:col>
      <xdr:colOff>488157</xdr:colOff>
      <xdr:row>6</xdr:row>
      <xdr:rowOff>214313</xdr:rowOff>
    </xdr:to>
    <xdr:sp macro="" textlink="">
      <xdr:nvSpPr>
        <xdr:cNvPr id="2" name="textruta 1"/>
        <xdr:cNvSpPr txBox="1"/>
      </xdr:nvSpPr>
      <xdr:spPr>
        <a:xfrm>
          <a:off x="11961019" y="478631"/>
          <a:ext cx="5119688" cy="2059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t>Instruktioner:</a:t>
          </a:r>
          <a:r>
            <a:rPr lang="sv-SE" sz="1200" b="1" baseline="0"/>
            <a:t> </a:t>
          </a:r>
          <a:endParaRPr lang="sv-SE" sz="1200" b="1"/>
        </a:p>
        <a:p>
          <a:r>
            <a:rPr lang="sv-SE" sz="1200"/>
            <a:t>Fyll i antal valdistrikt, röstningslokaler och röstberättigade till folkomröstningen. Då kommer ett föreslaget antal att synas i tabellen nedan. </a:t>
          </a:r>
        </a:p>
        <a:p>
          <a:endParaRPr lang="sv-SE" sz="1200"/>
        </a:p>
        <a:p>
          <a:r>
            <a:rPr lang="sv-SE" sz="1200"/>
            <a:t>Fyll därefter i hur mycket material ni har i lager så får ni ett förslag till beställning. Fyll kommunens</a:t>
          </a:r>
          <a:r>
            <a:rPr lang="sv-SE" sz="1200" baseline="0"/>
            <a:t> beställning. </a:t>
          </a:r>
        </a:p>
        <a:p>
          <a:endParaRPr lang="sv-SE" sz="1200" baseline="0"/>
        </a:p>
        <a:p>
          <a:r>
            <a:rPr lang="sv-SE" sz="1200"/>
            <a:t>Föreslaget antal är baserat på antalen från EU-valet 2024. </a:t>
          </a:r>
        </a:p>
      </xdr:txBody>
    </xdr:sp>
    <xdr:clientData/>
  </xdr:twoCellAnchor>
</xdr:wsDr>
</file>

<file path=xl/theme/theme1.xml><?xml version="1.0" encoding="utf-8"?>
<a:theme xmlns:a="http://schemas.openxmlformats.org/drawingml/2006/main" name="Office-tema">
  <a:themeElements>
    <a:clrScheme name="SKV">
      <a:dk1>
        <a:sysClr val="windowText" lastClr="000000"/>
      </a:dk1>
      <a:lt1>
        <a:sysClr val="window" lastClr="FFFFFF"/>
      </a:lt1>
      <a:dk2>
        <a:srgbClr val="003366"/>
      </a:dk2>
      <a:lt2>
        <a:srgbClr val="FFCC00"/>
      </a:lt2>
      <a:accent1>
        <a:srgbClr val="8A7195"/>
      </a:accent1>
      <a:accent2>
        <a:srgbClr val="8BBEC8"/>
      </a:accent2>
      <a:accent3>
        <a:srgbClr val="DD9B36"/>
      </a:accent3>
      <a:accent4>
        <a:srgbClr val="A1C2E3"/>
      </a:accent4>
      <a:accent5>
        <a:srgbClr val="AE8453"/>
      </a:accent5>
      <a:accent6>
        <a:srgbClr val="168DC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tabSelected="1" topLeftCell="B1" zoomScaleNormal="100" workbookViewId="0">
      <selection activeCell="B3" sqref="B3:C3"/>
    </sheetView>
  </sheetViews>
  <sheetFormatPr defaultColWidth="20.7265625" defaultRowHeight="21" x14ac:dyDescent="0.5"/>
  <cols>
    <col min="1" max="1" width="16.7265625" style="7" hidden="1" customWidth="1"/>
    <col min="2" max="2" width="44" style="7" customWidth="1"/>
    <col min="3" max="3" width="20" style="6" customWidth="1"/>
    <col min="4" max="4" width="38.26953125" style="6" customWidth="1"/>
    <col min="5" max="16384" width="20.7265625" style="7"/>
  </cols>
  <sheetData>
    <row r="1" spans="1:4" ht="28.5" x14ac:dyDescent="0.65">
      <c r="B1" s="12" t="s">
        <v>33</v>
      </c>
    </row>
    <row r="2" spans="1:4" ht="14.25" customHeight="1" x14ac:dyDescent="0.65">
      <c r="B2" s="12"/>
    </row>
    <row r="3" spans="1:4" ht="94.5" customHeight="1" x14ac:dyDescent="0.5">
      <c r="B3" s="35" t="s">
        <v>67</v>
      </c>
      <c r="C3" s="36"/>
    </row>
    <row r="5" spans="1:4" s="3" customFormat="1" ht="26" x14ac:dyDescent="0.6">
      <c r="A5" s="9" t="s">
        <v>1</v>
      </c>
      <c r="B5" s="10" t="s">
        <v>34</v>
      </c>
      <c r="C5" s="2"/>
      <c r="D5" s="2"/>
    </row>
    <row r="6" spans="1:4" s="3" customFormat="1" ht="81.75" customHeight="1" x14ac:dyDescent="0.6">
      <c r="A6" s="9"/>
      <c r="B6" s="35" t="s">
        <v>66</v>
      </c>
      <c r="C6" s="36"/>
      <c r="D6" s="11"/>
    </row>
    <row r="7" spans="1:4" s="3" customFormat="1" ht="26" x14ac:dyDescent="0.6">
      <c r="A7" s="9"/>
      <c r="B7" s="1"/>
      <c r="C7" s="2"/>
      <c r="D7" s="2"/>
    </row>
    <row r="8" spans="1:4" s="4" customFormat="1" ht="55.5" x14ac:dyDescent="0.35">
      <c r="B8" s="31" t="s">
        <v>8</v>
      </c>
      <c r="C8" s="32" t="s">
        <v>7</v>
      </c>
      <c r="D8" s="31" t="s">
        <v>6</v>
      </c>
    </row>
    <row r="9" spans="1:4" s="4" customFormat="1" ht="46.5" x14ac:dyDescent="0.35">
      <c r="B9" s="19" t="s">
        <v>15</v>
      </c>
      <c r="C9" s="26"/>
      <c r="D9" s="19" t="s">
        <v>16</v>
      </c>
    </row>
    <row r="10" spans="1:4" s="4" customFormat="1" ht="77.5" x14ac:dyDescent="0.35">
      <c r="A10" s="4">
        <v>405</v>
      </c>
      <c r="B10" s="25" t="s">
        <v>32</v>
      </c>
      <c r="C10" s="27"/>
      <c r="D10" s="22" t="s">
        <v>60</v>
      </c>
    </row>
    <row r="11" spans="1:4" s="4" customFormat="1" ht="62" x14ac:dyDescent="0.35">
      <c r="B11" s="25" t="s">
        <v>30</v>
      </c>
      <c r="C11" s="27"/>
      <c r="D11" s="22" t="s">
        <v>31</v>
      </c>
    </row>
    <row r="12" spans="1:4" s="4" customFormat="1" ht="108.5" x14ac:dyDescent="0.35">
      <c r="A12" s="8">
        <v>402</v>
      </c>
      <c r="B12" s="25" t="s">
        <v>36</v>
      </c>
      <c r="C12" s="27"/>
      <c r="D12" s="22" t="s">
        <v>61</v>
      </c>
    </row>
    <row r="13" spans="1:4" s="4" customFormat="1" ht="62" x14ac:dyDescent="0.35">
      <c r="A13" s="4">
        <v>403</v>
      </c>
      <c r="B13" s="25" t="s">
        <v>35</v>
      </c>
      <c r="C13" s="27"/>
      <c r="D13" s="22" t="s">
        <v>62</v>
      </c>
    </row>
    <row r="14" spans="1:4" s="4" customFormat="1" ht="31" x14ac:dyDescent="0.35">
      <c r="A14" s="4">
        <v>401</v>
      </c>
      <c r="B14" s="25" t="s">
        <v>13</v>
      </c>
      <c r="C14" s="28"/>
      <c r="D14" s="19" t="s">
        <v>63</v>
      </c>
    </row>
    <row r="15" spans="1:4" s="4" customFormat="1" ht="62" x14ac:dyDescent="0.35">
      <c r="B15" s="25" t="s">
        <v>12</v>
      </c>
      <c r="C15" s="28"/>
      <c r="D15" s="19" t="s">
        <v>11</v>
      </c>
    </row>
    <row r="16" spans="1:4" s="4" customFormat="1" ht="93" x14ac:dyDescent="0.35">
      <c r="A16" s="4">
        <v>404</v>
      </c>
      <c r="B16" s="25" t="s">
        <v>51</v>
      </c>
      <c r="C16" s="28"/>
      <c r="D16" s="19" t="s">
        <v>52</v>
      </c>
    </row>
    <row r="17" spans="1:6" s="4" customFormat="1" ht="77.5" x14ac:dyDescent="0.35">
      <c r="A17" s="4">
        <v>317</v>
      </c>
      <c r="B17" s="25" t="s">
        <v>9</v>
      </c>
      <c r="C17" s="28"/>
      <c r="D17" s="19" t="s">
        <v>64</v>
      </c>
    </row>
    <row r="18" spans="1:6" s="4" customFormat="1" ht="62" x14ac:dyDescent="0.35">
      <c r="A18" s="4">
        <v>313</v>
      </c>
      <c r="B18" s="25" t="s">
        <v>0</v>
      </c>
      <c r="C18" s="27"/>
      <c r="D18" s="22" t="s">
        <v>17</v>
      </c>
    </row>
    <row r="19" spans="1:6" s="4" customFormat="1" ht="139.5" x14ac:dyDescent="0.35">
      <c r="A19" s="8">
        <v>303</v>
      </c>
      <c r="B19" s="25" t="s">
        <v>10</v>
      </c>
      <c r="C19" s="28"/>
      <c r="D19" s="19" t="s">
        <v>18</v>
      </c>
    </row>
    <row r="20" spans="1:6" s="4" customFormat="1" ht="31" x14ac:dyDescent="0.35">
      <c r="A20" s="8"/>
      <c r="B20" s="25" t="s">
        <v>23</v>
      </c>
      <c r="C20" s="29"/>
      <c r="D20" s="19" t="s">
        <v>27</v>
      </c>
    </row>
    <row r="21" spans="1:6" s="4" customFormat="1" ht="31" x14ac:dyDescent="0.35">
      <c r="A21" s="8"/>
      <c r="B21" s="25" t="s">
        <v>24</v>
      </c>
      <c r="C21" s="29"/>
      <c r="D21" s="19" t="s">
        <v>28</v>
      </c>
    </row>
    <row r="22" spans="1:6" s="4" customFormat="1" ht="31" x14ac:dyDescent="0.35">
      <c r="A22" s="8"/>
      <c r="B22" s="25" t="s">
        <v>25</v>
      </c>
      <c r="C22" s="29"/>
      <c r="D22" s="19" t="s">
        <v>29</v>
      </c>
    </row>
    <row r="23" spans="1:6" s="4" customFormat="1" ht="31" x14ac:dyDescent="0.35">
      <c r="A23" s="8"/>
      <c r="B23" s="25" t="s">
        <v>26</v>
      </c>
      <c r="C23" s="29"/>
      <c r="D23" s="19" t="s">
        <v>29</v>
      </c>
    </row>
    <row r="24" spans="1:6" s="4" customFormat="1" ht="93" x14ac:dyDescent="0.35">
      <c r="A24" s="4">
        <v>304</v>
      </c>
      <c r="B24" s="25" t="s">
        <v>14</v>
      </c>
      <c r="C24" s="27"/>
      <c r="D24" s="22" t="s">
        <v>19</v>
      </c>
      <c r="E24" s="5"/>
      <c r="F24" s="5"/>
    </row>
    <row r="26" spans="1:6" ht="42" x14ac:dyDescent="0.5">
      <c r="B26" s="30" t="s">
        <v>20</v>
      </c>
    </row>
    <row r="27" spans="1:6" x14ac:dyDescent="0.5">
      <c r="B27" s="33" t="s">
        <v>2</v>
      </c>
      <c r="C27" s="34"/>
    </row>
    <row r="28" spans="1:6" x14ac:dyDescent="0.5">
      <c r="B28" s="33" t="s">
        <v>3</v>
      </c>
      <c r="C28" s="34"/>
    </row>
    <row r="29" spans="1:6" x14ac:dyDescent="0.5">
      <c r="B29" s="33" t="s">
        <v>4</v>
      </c>
      <c r="C29" s="34"/>
    </row>
    <row r="30" spans="1:6" x14ac:dyDescent="0.5">
      <c r="B30" s="33" t="s">
        <v>22</v>
      </c>
      <c r="C30" s="34"/>
    </row>
    <row r="31" spans="1:6" x14ac:dyDescent="0.5">
      <c r="B31" s="33" t="s">
        <v>65</v>
      </c>
      <c r="C31" s="34"/>
    </row>
    <row r="32" spans="1:6" x14ac:dyDescent="0.5">
      <c r="B32" s="33" t="s">
        <v>5</v>
      </c>
      <c r="C32" s="34"/>
    </row>
    <row r="33" spans="2:3" x14ac:dyDescent="0.5">
      <c r="B33" s="33" t="s">
        <v>21</v>
      </c>
      <c r="C33" s="34"/>
    </row>
  </sheetData>
  <autoFilter ref="B8:D24">
    <sortState ref="B9:E19">
      <sortCondition ref="B8:B19"/>
    </sortState>
  </autoFilter>
  <mergeCells count="2">
    <mergeCell ref="B6:C6"/>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topLeftCell="B1" zoomScale="90" zoomScaleNormal="90" workbookViewId="0">
      <selection activeCell="C8" sqref="C8"/>
    </sheetView>
  </sheetViews>
  <sheetFormatPr defaultColWidth="20.7265625" defaultRowHeight="21" x14ac:dyDescent="0.5"/>
  <cols>
    <col min="1" max="1" width="16.7265625" style="7" hidden="1" customWidth="1"/>
    <col min="2" max="2" width="34" style="7" customWidth="1"/>
    <col min="3" max="3" width="65.7265625" style="6" customWidth="1"/>
    <col min="4" max="6" width="16.54296875" style="6" customWidth="1"/>
    <col min="7" max="7" width="16.54296875" style="7" customWidth="1"/>
    <col min="8" max="16384" width="20.7265625" style="7"/>
  </cols>
  <sheetData>
    <row r="1" spans="1:9" ht="21.75" customHeight="1" x14ac:dyDescent="0.5">
      <c r="C1" s="24" t="s">
        <v>37</v>
      </c>
      <c r="D1" s="15"/>
    </row>
    <row r="2" spans="1:9" ht="21.75" customHeight="1" x14ac:dyDescent="0.5">
      <c r="C2" s="24" t="s">
        <v>38</v>
      </c>
      <c r="D2" s="15"/>
    </row>
    <row r="3" spans="1:9" ht="21.75" customHeight="1" x14ac:dyDescent="0.5">
      <c r="C3" s="24" t="s">
        <v>39</v>
      </c>
      <c r="D3" s="15"/>
    </row>
    <row r="5" spans="1:9" s="3" customFormat="1" ht="21.75" customHeight="1" x14ac:dyDescent="0.6">
      <c r="A5" s="9"/>
      <c r="C5" s="14"/>
      <c r="D5" s="14"/>
      <c r="E5" s="14"/>
      <c r="F5" s="16"/>
    </row>
    <row r="6" spans="1:9" s="4" customFormat="1" ht="74" x14ac:dyDescent="0.35">
      <c r="B6" s="17" t="s">
        <v>8</v>
      </c>
      <c r="C6" s="17" t="s">
        <v>6</v>
      </c>
      <c r="D6" s="17" t="s">
        <v>40</v>
      </c>
      <c r="E6" s="23" t="s">
        <v>41</v>
      </c>
      <c r="F6" s="17" t="s">
        <v>42</v>
      </c>
      <c r="G6" s="23" t="s">
        <v>43</v>
      </c>
      <c r="I6" s="13"/>
    </row>
    <row r="7" spans="1:9" s="4" customFormat="1" ht="31" x14ac:dyDescent="0.35">
      <c r="B7" s="18" t="s">
        <v>15</v>
      </c>
      <c r="C7" s="19" t="s">
        <v>44</v>
      </c>
      <c r="D7" s="20">
        <f>D1*2</f>
        <v>0</v>
      </c>
      <c r="E7" s="15">
        <v>0</v>
      </c>
      <c r="F7" s="20">
        <f>D7-E7</f>
        <v>0</v>
      </c>
      <c r="G7" s="15">
        <v>0</v>
      </c>
    </row>
    <row r="8" spans="1:9" s="4" customFormat="1" ht="77.5" x14ac:dyDescent="0.35">
      <c r="A8" s="4">
        <v>405</v>
      </c>
      <c r="B8" s="21" t="s">
        <v>32</v>
      </c>
      <c r="C8" s="22" t="s">
        <v>45</v>
      </c>
      <c r="D8" s="20">
        <f>0.5*D3</f>
        <v>0</v>
      </c>
      <c r="E8" s="15"/>
      <c r="F8" s="20">
        <f t="shared" ref="F8:F22" si="0">D8-E8</f>
        <v>0</v>
      </c>
      <c r="G8" s="15"/>
    </row>
    <row r="9" spans="1:9" s="4" customFormat="1" ht="62" x14ac:dyDescent="0.35">
      <c r="B9" s="21" t="s">
        <v>30</v>
      </c>
      <c r="C9" s="22" t="s">
        <v>46</v>
      </c>
      <c r="D9" s="20">
        <f>7*D1</f>
        <v>0</v>
      </c>
      <c r="E9" s="15"/>
      <c r="F9" s="20">
        <f t="shared" si="0"/>
        <v>0</v>
      </c>
      <c r="G9" s="15"/>
    </row>
    <row r="10" spans="1:9" s="4" customFormat="1" ht="77.5" x14ac:dyDescent="0.35">
      <c r="A10" s="8">
        <v>402</v>
      </c>
      <c r="B10" s="21" t="s">
        <v>36</v>
      </c>
      <c r="C10" s="22" t="s">
        <v>47</v>
      </c>
      <c r="D10" s="20">
        <f>0.02*D3</f>
        <v>0</v>
      </c>
      <c r="E10" s="15"/>
      <c r="F10" s="20">
        <f t="shared" si="0"/>
        <v>0</v>
      </c>
      <c r="G10" s="15"/>
    </row>
    <row r="11" spans="1:9" s="4" customFormat="1" ht="31" x14ac:dyDescent="0.35">
      <c r="A11" s="4">
        <v>403</v>
      </c>
      <c r="B11" s="21" t="s">
        <v>35</v>
      </c>
      <c r="C11" s="22" t="s">
        <v>48</v>
      </c>
      <c r="D11" s="20">
        <f>24*D1</f>
        <v>0</v>
      </c>
      <c r="E11" s="15"/>
      <c r="F11" s="20">
        <f t="shared" si="0"/>
        <v>0</v>
      </c>
      <c r="G11" s="15"/>
    </row>
    <row r="12" spans="1:9" s="4" customFormat="1" ht="46.5" x14ac:dyDescent="0.35">
      <c r="A12" s="4">
        <v>401</v>
      </c>
      <c r="B12" s="21" t="s">
        <v>13</v>
      </c>
      <c r="C12" s="19" t="s">
        <v>49</v>
      </c>
      <c r="D12" s="20">
        <f>2*D1</f>
        <v>0</v>
      </c>
      <c r="E12" s="15"/>
      <c r="F12" s="20">
        <f t="shared" si="0"/>
        <v>0</v>
      </c>
      <c r="G12" s="15"/>
    </row>
    <row r="13" spans="1:9" s="4" customFormat="1" ht="62" x14ac:dyDescent="0.35">
      <c r="B13" s="21" t="s">
        <v>12</v>
      </c>
      <c r="C13" s="19" t="s">
        <v>50</v>
      </c>
      <c r="D13" s="20">
        <f>20*D2</f>
        <v>0</v>
      </c>
      <c r="E13" s="15"/>
      <c r="F13" s="20">
        <f t="shared" si="0"/>
        <v>0</v>
      </c>
      <c r="G13" s="15"/>
    </row>
    <row r="14" spans="1:9" s="4" customFormat="1" ht="46.5" x14ac:dyDescent="0.35">
      <c r="A14" s="4">
        <v>404</v>
      </c>
      <c r="B14" s="21" t="s">
        <v>51</v>
      </c>
      <c r="C14" s="19" t="s">
        <v>52</v>
      </c>
      <c r="D14" s="20">
        <f>2.4*D1</f>
        <v>0</v>
      </c>
      <c r="E14" s="15"/>
      <c r="F14" s="20">
        <f t="shared" si="0"/>
        <v>0</v>
      </c>
      <c r="G14" s="15"/>
    </row>
    <row r="15" spans="1:9" s="4" customFormat="1" ht="77.5" x14ac:dyDescent="0.35">
      <c r="A15" s="4">
        <v>317</v>
      </c>
      <c r="B15" s="21" t="s">
        <v>9</v>
      </c>
      <c r="C15" s="19" t="s">
        <v>53</v>
      </c>
      <c r="D15" s="20">
        <f>3*D1</f>
        <v>0</v>
      </c>
      <c r="E15" s="15"/>
      <c r="F15" s="20">
        <f t="shared" si="0"/>
        <v>0</v>
      </c>
      <c r="G15" s="15"/>
    </row>
    <row r="16" spans="1:9" s="4" customFormat="1" ht="62" x14ac:dyDescent="0.35">
      <c r="A16" s="4">
        <v>313</v>
      </c>
      <c r="B16" s="21" t="s">
        <v>0</v>
      </c>
      <c r="C16" s="22" t="s">
        <v>54</v>
      </c>
      <c r="D16" s="20">
        <f>1*D3</f>
        <v>0</v>
      </c>
      <c r="E16" s="15"/>
      <c r="F16" s="20">
        <f t="shared" si="0"/>
        <v>0</v>
      </c>
      <c r="G16" s="15"/>
    </row>
    <row r="17" spans="1:8" s="4" customFormat="1" ht="62" x14ac:dyDescent="0.35">
      <c r="A17" s="8">
        <v>303</v>
      </c>
      <c r="B17" s="21" t="s">
        <v>10</v>
      </c>
      <c r="C17" s="19" t="s">
        <v>55</v>
      </c>
      <c r="D17" s="20">
        <f>(8*D1)/50</f>
        <v>0</v>
      </c>
      <c r="E17" s="15"/>
      <c r="F17" s="20">
        <f t="shared" si="0"/>
        <v>0</v>
      </c>
      <c r="G17" s="15"/>
    </row>
    <row r="18" spans="1:8" s="4" customFormat="1" ht="93" x14ac:dyDescent="0.35">
      <c r="A18" s="8"/>
      <c r="B18" s="21" t="s">
        <v>23</v>
      </c>
      <c r="C18" s="19" t="s">
        <v>56</v>
      </c>
      <c r="D18" s="20">
        <f>0.3*D1</f>
        <v>0</v>
      </c>
      <c r="E18" s="15"/>
      <c r="F18" s="20">
        <f t="shared" si="0"/>
        <v>0</v>
      </c>
      <c r="G18" s="15"/>
    </row>
    <row r="19" spans="1:8" s="4" customFormat="1" ht="93" x14ac:dyDescent="0.35">
      <c r="A19" s="8"/>
      <c r="B19" s="21" t="s">
        <v>24</v>
      </c>
      <c r="C19" s="19" t="s">
        <v>57</v>
      </c>
      <c r="D19" s="20">
        <f>0.3*D1</f>
        <v>0</v>
      </c>
      <c r="E19" s="15"/>
      <c r="F19" s="20">
        <f t="shared" si="0"/>
        <v>0</v>
      </c>
      <c r="G19" s="15"/>
    </row>
    <row r="20" spans="1:8" s="4" customFormat="1" ht="77.5" x14ac:dyDescent="0.35">
      <c r="A20" s="8"/>
      <c r="B20" s="21" t="s">
        <v>25</v>
      </c>
      <c r="C20" s="19" t="s">
        <v>58</v>
      </c>
      <c r="D20" s="20">
        <f>2*D1</f>
        <v>0</v>
      </c>
      <c r="E20" s="15"/>
      <c r="F20" s="20">
        <f t="shared" si="0"/>
        <v>0</v>
      </c>
      <c r="G20" s="15"/>
    </row>
    <row r="21" spans="1:8" s="4" customFormat="1" ht="77.5" x14ac:dyDescent="0.35">
      <c r="A21" s="8"/>
      <c r="B21" s="21" t="s">
        <v>26</v>
      </c>
      <c r="C21" s="19" t="s">
        <v>58</v>
      </c>
      <c r="D21" s="20">
        <f>2*D1</f>
        <v>0</v>
      </c>
      <c r="E21" s="15"/>
      <c r="F21" s="20">
        <f t="shared" si="0"/>
        <v>0</v>
      </c>
      <c r="G21" s="15"/>
    </row>
    <row r="22" spans="1:8" s="4" customFormat="1" ht="46.5" x14ac:dyDescent="0.35">
      <c r="A22" s="4">
        <v>304</v>
      </c>
      <c r="B22" s="21" t="s">
        <v>14</v>
      </c>
      <c r="C22" s="22" t="s">
        <v>59</v>
      </c>
      <c r="D22" s="20">
        <f>0.02*D3</f>
        <v>0</v>
      </c>
      <c r="E22" s="15"/>
      <c r="F22" s="20">
        <f t="shared" si="0"/>
        <v>0</v>
      </c>
      <c r="G22" s="15"/>
      <c r="H22" s="5"/>
    </row>
    <row r="24" spans="1:8" x14ac:dyDescent="0.5">
      <c r="A24" s="6"/>
      <c r="B24" s="6"/>
      <c r="C24" s="7"/>
      <c r="D24" s="7"/>
      <c r="E24" s="7"/>
      <c r="F24" s="7"/>
    </row>
    <row r="25" spans="1:8" x14ac:dyDescent="0.5">
      <c r="A25" s="6"/>
      <c r="B25" s="6"/>
      <c r="C25" s="7"/>
      <c r="D25" s="7"/>
      <c r="E25" s="7"/>
      <c r="F25" s="7"/>
    </row>
    <row r="26" spans="1:8" x14ac:dyDescent="0.5">
      <c r="A26" s="6"/>
      <c r="B26" s="6"/>
      <c r="C26" s="7"/>
      <c r="D26" s="7"/>
      <c r="E26" s="7"/>
      <c r="F26" s="7"/>
    </row>
    <row r="27" spans="1:8" x14ac:dyDescent="0.5">
      <c r="A27" s="6"/>
      <c r="B27" s="6"/>
      <c r="C27" s="7"/>
      <c r="D27" s="7"/>
      <c r="E27" s="7"/>
      <c r="F27" s="7"/>
    </row>
    <row r="28" spans="1:8" x14ac:dyDescent="0.5">
      <c r="A28" s="6"/>
      <c r="B28" s="6"/>
      <c r="C28" s="7"/>
      <c r="D28" s="7"/>
      <c r="E28" s="7"/>
      <c r="F28" s="7"/>
    </row>
    <row r="29" spans="1:8" s="6" customFormat="1" x14ac:dyDescent="0.5">
      <c r="C29" s="7"/>
      <c r="D29" s="7"/>
    </row>
    <row r="30" spans="1:8" s="6" customFormat="1" x14ac:dyDescent="0.5">
      <c r="C30" s="7"/>
      <c r="D30" s="7"/>
    </row>
    <row r="31" spans="1:8" s="6" customFormat="1" x14ac:dyDescent="0.5">
      <c r="C31" s="7"/>
      <c r="D31" s="7"/>
    </row>
    <row r="32" spans="1:8" s="6" customFormat="1" x14ac:dyDescent="0.5">
      <c r="C32" s="7"/>
      <c r="D32" s="7"/>
    </row>
    <row r="33" spans="1:6" x14ac:dyDescent="0.5">
      <c r="A33" s="6"/>
      <c r="B33" s="6"/>
      <c r="C33" s="7"/>
      <c r="D33" s="7"/>
      <c r="E33" s="7"/>
      <c r="F33" s="7"/>
    </row>
    <row r="34" spans="1:6" x14ac:dyDescent="0.5">
      <c r="A34" s="6"/>
      <c r="B34" s="6"/>
      <c r="C34" s="7"/>
      <c r="D34" s="7"/>
      <c r="E34" s="7"/>
      <c r="F34" s="7"/>
    </row>
    <row r="35" spans="1:6" x14ac:dyDescent="0.5">
      <c r="A35" s="6"/>
      <c r="B35" s="6"/>
      <c r="C35" s="7"/>
      <c r="D35" s="7"/>
      <c r="E35" s="7"/>
      <c r="F35" s="7"/>
    </row>
    <row r="36" spans="1:6" x14ac:dyDescent="0.5">
      <c r="A36" s="6"/>
      <c r="B36" s="6"/>
      <c r="C36" s="7"/>
      <c r="D36" s="7"/>
      <c r="E36" s="7"/>
      <c r="F36" s="7"/>
    </row>
  </sheetData>
  <autoFilter ref="B6:G22"/>
  <pageMargins left="0.7" right="0.7" top="0.75" bottom="0.75" header="0.3" footer="0.3"/>
  <pageSetup paperSize="9" scale="52" orientation="portrait" r:id="rId1"/>
  <colBreaks count="1" manualBreakCount="1">
    <brk id="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BD8606EC0FE14395B36C938D030017" ma:contentTypeVersion="20" ma:contentTypeDescription="Skapa ett nytt dokument." ma:contentTypeScope="" ma:versionID="10755c91a691ce7fca1fe92a0fb4a756">
  <xsd:schema xmlns:xsd="http://www.w3.org/2001/XMLSchema" xmlns:xs="http://www.w3.org/2001/XMLSchema" xmlns:p="http://schemas.microsoft.com/office/2006/metadata/properties" xmlns:ns2="b1e91f8d-c5ed-4820-a837-916e436c4938" xmlns:ns3="b72620a0-a132-4d24-afd4-031d088dc980" xmlns:ns4="c12ea8d6-19c0-471c-8413-d684402ff115" targetNamespace="http://schemas.microsoft.com/office/2006/metadata/properties" ma:root="true" ma:fieldsID="7b4698c98c75802f504300d10f1c97b3" ns2:_="" ns3:_="" ns4:_="">
    <xsd:import namespace="b1e91f8d-c5ed-4820-a837-916e436c4938"/>
    <xsd:import namespace="b72620a0-a132-4d24-afd4-031d088dc980"/>
    <xsd:import namespace="c12ea8d6-19c0-471c-8413-d684402ff115"/>
    <xsd:element name="properties">
      <xsd:complexType>
        <xsd:sequence>
          <xsd:element name="documentManagement">
            <xsd:complexType>
              <xsd:all>
                <xsd:element ref="ns2:Kolumn_x0020_1"/>
                <xsd:element ref="ns2:Kolumn_x0020_2"/>
                <xsd:element ref="ns2:Nyckelord"/>
                <xsd:element ref="ns2:Beskrivning" minOccurs="0"/>
                <xsd:element ref="ns2:Samverkan" minOccurs="0"/>
                <xsd:element ref="ns2:Diarienummer" minOccurs="0"/>
                <xsd:element ref="ns2:Status"/>
                <xsd:element ref="ns3:SharedWithUsers" minOccurs="0"/>
                <xsd:element ref="ns4:Ansvari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91f8d-c5ed-4820-a837-916e436c4938" elementFormDefault="qualified">
    <xsd:import namespace="http://schemas.microsoft.com/office/2006/documentManagement/types"/>
    <xsd:import namespace="http://schemas.microsoft.com/office/infopath/2007/PartnerControls"/>
    <xsd:element name="Kolumn_x0020_1" ma:index="2" ma:displayName="Område" ma:format="Dropdown" ma:internalName="Kolumn_x0020_1">
      <xsd:simpleType>
        <xsd:restriction base="dms:Choice">
          <xsd:enumeration value="---Inget passar---"/>
          <xsd:enumeration value="Folkbokföring"/>
          <xsd:enumeration value="Kommuner"/>
          <xsd:enumeration value="Röstkort"/>
          <xsd:enumeration value="Röstlängd"/>
          <xsd:enumeration value="Rösträttsintyg"/>
          <xsd:enumeration value="Valgeografi"/>
          <xsd:enumeration value="Övergripande planering"/>
        </xsd:restriction>
      </xsd:simpleType>
    </xsd:element>
    <xsd:element name="Kolumn_x0020_2" ma:index="3" ma:displayName="Aktivitet" ma:format="Dropdown" ma:internalName="Kolumn_x0020_2">
      <xsd:simpleType>
        <xsd:restriction base="dms:Choice">
          <xsd:enumeration value="---Inget passar---"/>
          <xsd:enumeration value="Övergripande planering - 1 Processplan"/>
          <xsd:enumeration value="Övergripande planering - 2 Processbeskrivning"/>
          <xsd:enumeration value="Övergripande planering - 3 Aktivitetsplan"/>
          <xsd:enumeration value="Övergripande planering - 4 Mallar"/>
          <xsd:enumeration value="Övergripande planering - 5 Sammanställning"/>
          <xsd:enumeration value="Övergripande planering - 6 Exempelmaterial från kommuner"/>
          <xsd:enumeration value="Valgeografi - 1 Valdistrikt"/>
          <xsd:enumeration value="Valgeografi - 2 Fastigheter"/>
          <xsd:enumeration value="Valgeografi - 3 Utveckling"/>
          <xsd:enumeration value="Röstlängd - 1 Produktmallar"/>
          <xsd:enumeration value="Röstlängd - 2 Utveckling"/>
          <xsd:enumeration value="Röstlängd - 3 Upphandlingar och avtal"/>
          <xsd:enumeration value="Röstkort - 1 Produktmallar"/>
          <xsd:enumeration value="Röstkort - 2 Utveckling"/>
          <xsd:enumeration value="Röstkort - 3 Upphandlingar och avtal"/>
          <xsd:enumeration value="Rösträttsintyg - 1 Produktmallar"/>
          <xsd:enumeration value="Rösträttsintyg - 2 Utveckling"/>
          <xsd:enumeration value="Rösträttsintyg - 3 Utfärdade intyg"/>
          <xsd:enumeration value="Folkbokföring - 1 Genomförda beställningar"/>
          <xsd:enumeration value="Folkbokföring - 2 Utveckling"/>
          <xsd:enumeration value="Folkbokföring - 3 Grunddokument"/>
          <xsd:enumeration value="Kommuner - Halmstad"/>
          <xsd:enumeration value="Kommuner - Trelleborg"/>
          <xsd:enumeration value="Kommuner - Haparanda"/>
        </xsd:restriction>
      </xsd:simpleType>
    </xsd:element>
    <xsd:element name="Nyckelord" ma:index="4" ma:displayName="Dokumenttyp" ma:format="Dropdown" ma:internalName="Nyckelord">
      <xsd:simpleType>
        <xsd:union memberTypes="dms:Text">
          <xsd:simpleType>
            <xsd:restriction base="dms:Choice">
              <xsd:enumeration value="---Inget passar---"/>
              <xsd:enumeration value="Anmälan"/>
              <xsd:enumeration value="Avtal"/>
              <xsd:enumeration value="Beslut"/>
              <xsd:enumeration value="Beslutsunderlag"/>
              <xsd:enumeration value="Beställlning"/>
              <xsd:enumeration value="Bevis"/>
              <xsd:enumeration value="Bildunderlag"/>
              <xsd:enumeration value="Blankett"/>
              <xsd:enumeration value="Brev"/>
              <xsd:enumeration value="FAQ"/>
              <xsd:enumeration value="Handbok"/>
              <xsd:enumeration value="Handledning"/>
              <xsd:enumeration value="Instruktion"/>
              <xsd:enumeration value="Intyg"/>
              <xsd:enumeration value="kontaktlista"/>
              <xsd:enumeration value="Kungörelse"/>
              <xsd:enumeration value="Lista"/>
              <xsd:enumeration value="Mall"/>
              <xsd:enumeration value="Manual"/>
              <xsd:enumeration value="Minnesanteckningar"/>
              <xsd:enumeration value="Plan"/>
              <xsd:enumeration value="Planering"/>
              <xsd:enumeration value="PM"/>
              <xsd:enumeration value="Presentation"/>
              <xsd:enumeration value="Processplan"/>
              <xsd:enumeration value="Protokoll"/>
              <xsd:enumeration value="Rapport"/>
              <xsd:enumeration value="Riktlinjer"/>
              <xsd:enumeration value="Rutinbeskrivning"/>
              <xsd:enumeration value="Sammanställning"/>
              <xsd:enumeration value="Statistik"/>
              <xsd:enumeration value="Tidplan"/>
              <xsd:enumeration value="Tjänsteanteckning"/>
              <xsd:enumeration value="Underlag"/>
              <xsd:enumeration value="Utbildningsmaterial"/>
              <xsd:enumeration value="Utvärdering"/>
              <xsd:enumeration value="Yttrande"/>
            </xsd:restriction>
          </xsd:simpleType>
        </xsd:union>
      </xsd:simpleType>
    </xsd:element>
    <xsd:element name="Beskrivning" ma:index="5" nillable="true" ma:displayName="Beskrivning" ma:internalName="Beskrivning">
      <xsd:simpleType>
        <xsd:restriction base="dms:Text">
          <xsd:maxLength value="255"/>
        </xsd:restriction>
      </xsd:simpleType>
    </xsd:element>
    <xsd:element name="Samverkan" ma:index="6" nillable="true" ma:displayName="Samverkan" ma:format="Dropdown" ma:internalName="Samverkan">
      <xsd:simpleType>
        <xsd:restriction base="dms:Choice">
          <xsd:enumeration value="LST"/>
          <xsd:enumeration value="VND"/>
          <xsd:enumeration value="UD"/>
          <xsd:enumeration value="KOM"/>
          <xsd:enumeration value="IT"/>
          <xsd:enumeration value="SÄK"/>
          <xsd:enumeration value="Leverantör"/>
          <xsd:enumeration value="SKR"/>
          <xsd:enumeration value="Departement"/>
          <xsd:enumeration value="UM"/>
          <xsd:enumeration value="UD/UM"/>
          <xsd:enumeration value="Sametinget"/>
          <xsd:enumeration value="SKV (Inköp)"/>
        </xsd:restriction>
      </xsd:simpleType>
    </xsd:element>
    <xsd:element name="Diarienummer" ma:index="7" nillable="true" ma:displayName="Diarienummer" ma:internalName="Diarienummer">
      <xsd:simpleType>
        <xsd:restriction base="dms:Text">
          <xsd:maxLength value="255"/>
        </xsd:restriction>
      </xsd:simpleType>
    </xsd:element>
    <xsd:element name="Status" ma:index="8" ma:displayName="Status" ma:format="RadioButtons" ma:internalName="Status">
      <xsd:simpleType>
        <xsd:restriction base="dms:Choice">
          <xsd:enumeration value="---Inget passar---"/>
          <xsd:enumeration value="Arbetsmaterial"/>
          <xsd:enumeration value="Utkast"/>
          <xsd:enumeration value="slutversion"/>
        </xsd:restriction>
      </xsd:simpleType>
    </xsd:element>
  </xsd:schema>
  <xsd:schema xmlns:xsd="http://www.w3.org/2001/XMLSchema" xmlns:xs="http://www.w3.org/2001/XMLSchema" xmlns:dms="http://schemas.microsoft.com/office/2006/documentManagement/types" xmlns:pc="http://schemas.microsoft.com/office/infopath/2007/PartnerControls" targetNamespace="b72620a0-a132-4d24-afd4-031d088dc980"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2ea8d6-19c0-471c-8413-d684402ff115" elementFormDefault="qualified">
    <xsd:import namespace="http://schemas.microsoft.com/office/2006/documentManagement/types"/>
    <xsd:import namespace="http://schemas.microsoft.com/office/infopath/2007/PartnerControls"/>
    <xsd:element name="Ansvarig" ma:index="16" ma:displayName="Ansvarig" ma:list="UserInfo" ma:SharePointGroup="0" ma:internalName="Ansvarig"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eskrivning xmlns="b1e91f8d-c5ed-4820-a837-916e436c4938" xsi:nil="true"/>
    <Samverkan xmlns="b1e91f8d-c5ed-4820-a837-916e436c4938" xsi:nil="true"/>
    <Kolumn_x0020_1 xmlns="b1e91f8d-c5ed-4820-a837-916e436c4938">Övergripande planering</Kolumn_x0020_1>
    <Diarienummer xmlns="b1e91f8d-c5ed-4820-a837-916e436c4938" xsi:nil="true"/>
    <Nyckelord xmlns="b1e91f8d-c5ed-4820-a837-916e436c4938">Mall</Nyckelord>
    <Kolumn_x0020_2 xmlns="b1e91f8d-c5ed-4820-a837-916e436c4938">Övergripande planering - 4 Mallar</Kolumn_x0020_2>
    <Status xmlns="b1e91f8d-c5ed-4820-a837-916e436c4938">Arbetsmaterial</Status>
    <Ansvarig xmlns="c12ea8d6-19c0-471c-8413-d684402ff115">
      <UserInfo>
        <DisplayName>Freja Larsen</DisplayName>
        <AccountId>78</AccountId>
        <AccountType/>
      </UserInfo>
    </Ansvarig>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4B8C3C-5967-4A2F-83EE-6EFC67AC1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91f8d-c5ed-4820-a837-916e436c4938"/>
    <ds:schemaRef ds:uri="b72620a0-a132-4d24-afd4-031d088dc980"/>
    <ds:schemaRef ds:uri="c12ea8d6-19c0-471c-8413-d684402ff1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9E4828-867F-43FC-903A-AADFE97AF1EC}">
  <ds:schemaRefs>
    <ds:schemaRef ds:uri="http://purl.org/dc/terms/"/>
    <ds:schemaRef ds:uri="http://schemas.openxmlformats.org/package/2006/metadata/core-properties"/>
    <ds:schemaRef ds:uri="http://schemas.microsoft.com/office/2006/documentManagement/types"/>
    <ds:schemaRef ds:uri="b1e91f8d-c5ed-4820-a837-916e436c4938"/>
    <ds:schemaRef ds:uri="http://purl.org/dc/elements/1.1/"/>
    <ds:schemaRef ds:uri="http://schemas.microsoft.com/office/2006/metadata/properties"/>
    <ds:schemaRef ds:uri="http://schemas.microsoft.com/office/infopath/2007/PartnerControls"/>
    <ds:schemaRef ds:uri="b72620a0-a132-4d24-afd4-031d088dc980"/>
    <ds:schemaRef ds:uri="c12ea8d6-19c0-471c-8413-d684402ff115"/>
    <ds:schemaRef ds:uri="http://www.w3.org/XML/1998/namespace"/>
    <ds:schemaRef ds:uri="http://purl.org/dc/dcmitype/"/>
  </ds:schemaRefs>
</ds:datastoreItem>
</file>

<file path=customXml/itemProps3.xml><?xml version="1.0" encoding="utf-8"?>
<ds:datastoreItem xmlns:ds="http://schemas.openxmlformats.org/officeDocument/2006/customXml" ds:itemID="{D4B23434-0FCE-4637-B17F-63136E9C6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1. Beställning</vt:lpstr>
      <vt:lpstr>Hjälp med beställning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 materialbeställning</dc:title>
  <dc:creator>Corinne Johnson</dc:creator>
  <cp:lastModifiedBy>Ida Lind</cp:lastModifiedBy>
  <dcterms:created xsi:type="dcterms:W3CDTF">2017-12-11T15:09:16Z</dcterms:created>
  <dcterms:modified xsi:type="dcterms:W3CDTF">2025-05-12T09:52:27Z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0x010100ECBD8606EC0FE14395B36C938D030017</vt:lpwstr>
  </property>
</Properties>
</file>